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Stat_Production_Agric" sheetId="1" r:id="rId1"/>
    <sheet name="Feuil2" sheetId="2" r:id="rId2"/>
    <sheet name="Feuil3" sheetId="3" r:id="rId3"/>
  </sheets>
  <calcPr calcId="124519"/>
</workbook>
</file>

<file path=xl/calcChain.xml><?xml version="1.0" encoding="utf-8"?>
<calcChain xmlns="http://schemas.openxmlformats.org/spreadsheetml/2006/main">
  <c r="C40" i="1"/>
  <c r="C39"/>
  <c r="C37"/>
  <c r="C35"/>
  <c r="B41"/>
  <c r="D41"/>
  <c r="B34"/>
  <c r="D34"/>
  <c r="C32"/>
  <c r="C30"/>
  <c r="C29"/>
  <c r="C28"/>
  <c r="C27"/>
  <c r="B26"/>
  <c r="D26"/>
  <c r="C25"/>
  <c r="C24"/>
  <c r="C23"/>
  <c r="C22"/>
  <c r="C21"/>
  <c r="C19"/>
  <c r="C18"/>
  <c r="C43"/>
  <c r="B17"/>
  <c r="D17"/>
  <c r="C13"/>
  <c r="C14"/>
  <c r="C15"/>
  <c r="C12"/>
  <c r="D11"/>
  <c r="C10"/>
  <c r="C9"/>
  <c r="C8"/>
  <c r="C7"/>
  <c r="B6"/>
  <c r="B11" s="1"/>
  <c r="D6"/>
  <c r="C6" s="1"/>
  <c r="E41"/>
  <c r="G41"/>
  <c r="F40"/>
  <c r="F39"/>
  <c r="F37"/>
  <c r="F35"/>
  <c r="F32"/>
  <c r="E34"/>
  <c r="G34"/>
  <c r="H34"/>
  <c r="J34"/>
  <c r="F28"/>
  <c r="F29"/>
  <c r="F30"/>
  <c r="F27"/>
  <c r="E26"/>
  <c r="G26"/>
  <c r="F25"/>
  <c r="F24"/>
  <c r="F23"/>
  <c r="F22"/>
  <c r="F21"/>
  <c r="F20"/>
  <c r="F19"/>
  <c r="F18"/>
  <c r="E17"/>
  <c r="G17"/>
  <c r="F12"/>
  <c r="F13"/>
  <c r="F14"/>
  <c r="F15"/>
  <c r="F16"/>
  <c r="F7"/>
  <c r="F8"/>
  <c r="F9"/>
  <c r="F10"/>
  <c r="E6"/>
  <c r="E11" s="1"/>
  <c r="G6"/>
  <c r="G11" s="1"/>
  <c r="N41"/>
  <c r="P41"/>
  <c r="N34"/>
  <c r="P34"/>
  <c r="H17"/>
  <c r="J17"/>
  <c r="K17"/>
  <c r="N17"/>
  <c r="P17"/>
  <c r="M17"/>
  <c r="N11"/>
  <c r="P11"/>
  <c r="I43"/>
  <c r="L43"/>
  <c r="O43"/>
  <c r="O37"/>
  <c r="O39"/>
  <c r="O40"/>
  <c r="O35"/>
  <c r="O27"/>
  <c r="O28"/>
  <c r="O29"/>
  <c r="O30"/>
  <c r="O31"/>
  <c r="O32"/>
  <c r="O33"/>
  <c r="O21"/>
  <c r="O22"/>
  <c r="O23"/>
  <c r="O24"/>
  <c r="O25"/>
  <c r="O19"/>
  <c r="O20"/>
  <c r="O18"/>
  <c r="O13"/>
  <c r="O14"/>
  <c r="O15"/>
  <c r="O16"/>
  <c r="O12"/>
  <c r="O5"/>
  <c r="O6"/>
  <c r="O7"/>
  <c r="O8"/>
  <c r="O9"/>
  <c r="O10"/>
  <c r="O4"/>
  <c r="L37"/>
  <c r="L39"/>
  <c r="L35"/>
  <c r="L28"/>
  <c r="L29"/>
  <c r="L30"/>
  <c r="L31"/>
  <c r="L32"/>
  <c r="L27"/>
  <c r="L19"/>
  <c r="L20"/>
  <c r="L21"/>
  <c r="L22"/>
  <c r="L23"/>
  <c r="L24"/>
  <c r="L25"/>
  <c r="L18"/>
  <c r="L13"/>
  <c r="L14"/>
  <c r="L15"/>
  <c r="L12"/>
  <c r="L5"/>
  <c r="L6"/>
  <c r="L7"/>
  <c r="L8"/>
  <c r="L9"/>
  <c r="L10"/>
  <c r="L4"/>
  <c r="M41"/>
  <c r="K41"/>
  <c r="J41"/>
  <c r="H41"/>
  <c r="L40"/>
  <c r="I40"/>
  <c r="I39"/>
  <c r="I38"/>
  <c r="I37"/>
  <c r="I36"/>
  <c r="I35"/>
  <c r="M34"/>
  <c r="K34"/>
  <c r="I32"/>
  <c r="I31"/>
  <c r="I30"/>
  <c r="I29"/>
  <c r="I28"/>
  <c r="I27"/>
  <c r="P26"/>
  <c r="N26"/>
  <c r="M26"/>
  <c r="K26"/>
  <c r="J26"/>
  <c r="H26"/>
  <c r="I25"/>
  <c r="I24"/>
  <c r="I23"/>
  <c r="I22"/>
  <c r="I21"/>
  <c r="I20"/>
  <c r="I19"/>
  <c r="I18"/>
  <c r="I15"/>
  <c r="I14"/>
  <c r="I13"/>
  <c r="I12"/>
  <c r="M11"/>
  <c r="K11"/>
  <c r="I10"/>
  <c r="I9"/>
  <c r="I8"/>
  <c r="I7"/>
  <c r="J6"/>
  <c r="J11" s="1"/>
  <c r="H6"/>
  <c r="H11" s="1"/>
  <c r="I5"/>
  <c r="I4"/>
  <c r="B43" l="1"/>
  <c r="D43"/>
  <c r="E43"/>
  <c r="G43"/>
  <c r="F6"/>
  <c r="N43"/>
  <c r="P43"/>
  <c r="J43"/>
  <c r="H43"/>
  <c r="K43"/>
  <c r="M43"/>
  <c r="I6"/>
</calcChain>
</file>

<file path=xl/sharedStrings.xml><?xml version="1.0" encoding="utf-8"?>
<sst xmlns="http://schemas.openxmlformats.org/spreadsheetml/2006/main" count="65" uniqueCount="53">
  <si>
    <t>2010-2011</t>
  </si>
  <si>
    <t>2011-2012</t>
  </si>
  <si>
    <t>2012-2013</t>
  </si>
  <si>
    <t xml:space="preserve"> Superf </t>
  </si>
  <si>
    <t xml:space="preserve"> Rend </t>
  </si>
  <si>
    <t xml:space="preserve"> Prod </t>
  </si>
  <si>
    <t xml:space="preserve"> Maïs Local </t>
  </si>
  <si>
    <t xml:space="preserve"> Maïs amélioré </t>
  </si>
  <si>
    <t xml:space="preserve"> Sorgho </t>
  </si>
  <si>
    <t xml:space="preserve"> Riz </t>
  </si>
  <si>
    <t xml:space="preserve"> Petit Mil </t>
  </si>
  <si>
    <t xml:space="preserve"> Fonio </t>
  </si>
  <si>
    <t xml:space="preserve"> Igname </t>
  </si>
  <si>
    <t xml:space="preserve"> Manioc </t>
  </si>
  <si>
    <t xml:space="preserve"> Patate douce </t>
  </si>
  <si>
    <t xml:space="preserve"> Taro </t>
  </si>
  <si>
    <t xml:space="preserve"> Niébé/Haricot </t>
  </si>
  <si>
    <t xml:space="preserve"> Voandzou </t>
  </si>
  <si>
    <t xml:space="preserve"> Pois d'angole </t>
  </si>
  <si>
    <t xml:space="preserve"> Soja </t>
  </si>
  <si>
    <t xml:space="preserve"> Dohi </t>
  </si>
  <si>
    <t xml:space="preserve"> Sésame </t>
  </si>
  <si>
    <t xml:space="preserve"> Goussi </t>
  </si>
  <si>
    <t>Arachide</t>
  </si>
  <si>
    <t xml:space="preserve"> Tomate </t>
  </si>
  <si>
    <t xml:space="preserve"> Piment </t>
  </si>
  <si>
    <t xml:space="preserve"> Gombo </t>
  </si>
  <si>
    <t>CITRULUS/COURGES</t>
  </si>
  <si>
    <t xml:space="preserve"> Légumes feuille</t>
  </si>
  <si>
    <t xml:space="preserve"> Légumes fruits</t>
  </si>
  <si>
    <t xml:space="preserve"> Oignon </t>
  </si>
  <si>
    <t xml:space="preserve"> Coton </t>
  </si>
  <si>
    <t>Anacarde</t>
  </si>
  <si>
    <t xml:space="preserve"> Ananas </t>
  </si>
  <si>
    <t>Palmier à huile</t>
  </si>
  <si>
    <t xml:space="preserve"> Canne à sucre </t>
  </si>
  <si>
    <t xml:space="preserve"> Tabac </t>
  </si>
  <si>
    <t>POMME DE TERRE</t>
  </si>
  <si>
    <t>Ensemble</t>
  </si>
  <si>
    <t>2009-2010</t>
  </si>
  <si>
    <t>2008-2009</t>
  </si>
  <si>
    <t xml:space="preserve">Total Céréales </t>
  </si>
  <si>
    <t xml:space="preserve">Total Racines et tubercules </t>
  </si>
  <si>
    <t xml:space="preserve">Total Maïs </t>
  </si>
  <si>
    <t xml:space="preserve">Total Légumineuses </t>
  </si>
  <si>
    <t xml:space="preserve">Total Maraîchères </t>
  </si>
  <si>
    <t xml:space="preserve">Total Industrielles </t>
  </si>
  <si>
    <t xml:space="preserve">Statistiques sur la Production Agricole </t>
  </si>
  <si>
    <r>
      <rPr>
        <b/>
        <sz val="11"/>
        <color theme="1"/>
        <rFont val="Calibri"/>
        <family val="2"/>
        <scheme val="minor"/>
      </rPr>
      <t>Source</t>
    </r>
    <r>
      <rPr>
        <sz val="11"/>
        <color theme="1"/>
        <rFont val="Calibri"/>
        <family val="2"/>
        <scheme val="minor"/>
      </rPr>
      <t>: MAEP</t>
    </r>
  </si>
  <si>
    <t xml:space="preserve"> Superf= Superficie (en hectare)</t>
  </si>
  <si>
    <t xml:space="preserve"> Rend= Rendement (en Tonne/hectare)</t>
  </si>
  <si>
    <t xml:space="preserve"> Prod= Production (en tonne)</t>
  </si>
  <si>
    <t xml:space="preserve">Culture </t>
  </si>
</sst>
</file>

<file path=xl/styles.xml><?xml version="1.0" encoding="utf-8"?>
<styleSheet xmlns="http://schemas.openxmlformats.org/spreadsheetml/2006/main">
  <numFmts count="1">
    <numFmt numFmtId="164" formatCode="0.0"/>
  </numFmts>
  <fonts count="13">
    <font>
      <sz val="11"/>
      <color theme="1"/>
      <name val="Calibri"/>
      <family val="2"/>
      <scheme val="minor"/>
    </font>
    <font>
      <b/>
      <sz val="9"/>
      <color rgb="FF000000"/>
      <name val="Arial Narrow"/>
      <family val="2"/>
    </font>
    <font>
      <sz val="10"/>
      <name val="Arial"/>
      <family val="2"/>
    </font>
    <font>
      <sz val="9"/>
      <color rgb="FF000000"/>
      <name val="Arial Narrow"/>
      <family val="2"/>
    </font>
    <font>
      <sz val="6"/>
      <name val="Arial"/>
      <family val="2"/>
    </font>
    <font>
      <b/>
      <sz val="9"/>
      <color rgb="FF00B0F0"/>
      <name val="Arial Narrow"/>
      <family val="2"/>
    </font>
    <font>
      <sz val="9"/>
      <color rgb="FF00B0F0"/>
      <name val="Arial Narrow"/>
      <family val="2"/>
    </font>
    <font>
      <b/>
      <sz val="9"/>
      <color rgb="FFFF0000"/>
      <name val="Arial Narrow"/>
      <family val="2"/>
    </font>
    <font>
      <sz val="9"/>
      <color theme="1"/>
      <name val="Arial Narrow"/>
      <family val="2"/>
    </font>
    <font>
      <b/>
      <sz val="9"/>
      <name val="Arial Narrow"/>
      <family val="2"/>
    </font>
    <font>
      <b/>
      <sz val="11"/>
      <name val="Calibri"/>
      <family val="2"/>
      <scheme val="minor"/>
    </font>
    <font>
      <sz val="9"/>
      <name val="Arial Narrow"/>
      <family val="2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7">
    <xf numFmtId="0" fontId="0" fillId="0" borderId="0" xfId="0"/>
    <xf numFmtId="164" fontId="0" fillId="0" borderId="0" xfId="0" applyNumberFormat="1"/>
    <xf numFmtId="1" fontId="0" fillId="0" borderId="0" xfId="0" applyNumberFormat="1"/>
    <xf numFmtId="0" fontId="1" fillId="0" borderId="1" xfId="0" applyFont="1" applyBorder="1" applyAlignment="1">
      <alignment horizontal="center"/>
    </xf>
    <xf numFmtId="0" fontId="3" fillId="0" borderId="1" xfId="0" applyFont="1" applyBorder="1"/>
    <xf numFmtId="3" fontId="3" fillId="0" borderId="1" xfId="0" applyNumberFormat="1" applyFont="1" applyBorder="1"/>
    <xf numFmtId="0" fontId="5" fillId="0" borderId="1" xfId="0" applyFont="1" applyBorder="1"/>
    <xf numFmtId="3" fontId="5" fillId="0" borderId="1" xfId="0" applyNumberFormat="1" applyFont="1" applyBorder="1"/>
    <xf numFmtId="0" fontId="0" fillId="0" borderId="1" xfId="0" applyBorder="1"/>
    <xf numFmtId="0" fontId="7" fillId="2" borderId="1" xfId="0" applyFont="1" applyFill="1" applyBorder="1"/>
    <xf numFmtId="3" fontId="7" fillId="2" borderId="1" xfId="0" applyNumberFormat="1" applyFont="1" applyFill="1" applyBorder="1"/>
    <xf numFmtId="0" fontId="8" fillId="0" borderId="1" xfId="0" applyFont="1" applyBorder="1"/>
    <xf numFmtId="0" fontId="4" fillId="0" borderId="1" xfId="1" applyFont="1" applyBorder="1" applyAlignment="1">
      <alignment vertical="center"/>
    </xf>
    <xf numFmtId="0" fontId="9" fillId="3" borderId="1" xfId="0" applyFont="1" applyFill="1" applyBorder="1"/>
    <xf numFmtId="3" fontId="10" fillId="3" borderId="1" xfId="0" applyNumberFormat="1" applyFont="1" applyFill="1" applyBorder="1"/>
    <xf numFmtId="3" fontId="0" fillId="0" borderId="1" xfId="0" applyNumberFormat="1" applyBorder="1"/>
    <xf numFmtId="3" fontId="6" fillId="0" borderId="1" xfId="0" applyNumberFormat="1" applyFont="1" applyBorder="1"/>
    <xf numFmtId="3" fontId="11" fillId="0" borderId="1" xfId="0" applyNumberFormat="1" applyFont="1" applyBorder="1"/>
    <xf numFmtId="3" fontId="4" fillId="0" borderId="1" xfId="1" applyNumberFormat="1" applyFont="1" applyBorder="1" applyAlignment="1">
      <alignment vertical="center"/>
    </xf>
    <xf numFmtId="3" fontId="0" fillId="0" borderId="0" xfId="0" applyNumberFormat="1"/>
    <xf numFmtId="0" fontId="0" fillId="0" borderId="0" xfId="0" applyBorder="1" applyAlignment="1">
      <alignment horizontal="left"/>
    </xf>
    <xf numFmtId="0" fontId="12" fillId="0" borderId="2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5" xfId="0" applyFont="1" applyBorder="1" applyAlignment="1">
      <alignment horizontal="left"/>
    </xf>
    <xf numFmtId="0" fontId="1" fillId="0" borderId="6" xfId="0" applyFont="1" applyBorder="1" applyAlignment="1">
      <alignment horizontal="left"/>
    </xf>
  </cellXfs>
  <cellStyles count="2">
    <cellStyle name="Normal" xfId="0" builtinId="0"/>
    <cellStyle name="Normal_Feuil14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48"/>
  <sheetViews>
    <sheetView tabSelected="1" workbookViewId="0">
      <selection activeCell="D3" sqref="D3"/>
    </sheetView>
  </sheetViews>
  <sheetFormatPr baseColWidth="10" defaultRowHeight="15"/>
  <cols>
    <col min="3" max="3" width="11.5703125" bestFit="1" customWidth="1"/>
    <col min="4" max="4" width="12.5703125" bestFit="1" customWidth="1"/>
  </cols>
  <sheetData>
    <row r="1" spans="1:16" ht="15.75" thickBot="1">
      <c r="A1" s="21" t="s">
        <v>47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3"/>
    </row>
    <row r="2" spans="1:16" ht="15.75" thickBot="1">
      <c r="A2" s="25" t="s">
        <v>52</v>
      </c>
      <c r="B2" s="24" t="s">
        <v>40</v>
      </c>
      <c r="C2" s="24"/>
      <c r="D2" s="24"/>
      <c r="E2" s="24" t="s">
        <v>39</v>
      </c>
      <c r="F2" s="24"/>
      <c r="G2" s="24"/>
      <c r="H2" s="24" t="s">
        <v>0</v>
      </c>
      <c r="I2" s="24"/>
      <c r="J2" s="24"/>
      <c r="K2" s="24" t="s">
        <v>1</v>
      </c>
      <c r="L2" s="24"/>
      <c r="M2" s="24"/>
      <c r="N2" s="24" t="s">
        <v>2</v>
      </c>
      <c r="O2" s="24"/>
      <c r="P2" s="24"/>
    </row>
    <row r="3" spans="1:16" ht="15.75" customHeight="1" thickBot="1">
      <c r="A3" s="26"/>
      <c r="B3" s="3" t="s">
        <v>3</v>
      </c>
      <c r="C3" s="3" t="s">
        <v>4</v>
      </c>
      <c r="D3" s="3" t="s">
        <v>5</v>
      </c>
      <c r="E3" s="3" t="s">
        <v>3</v>
      </c>
      <c r="F3" s="3" t="s">
        <v>4</v>
      </c>
      <c r="G3" s="3" t="s">
        <v>5</v>
      </c>
      <c r="H3" s="3" t="s">
        <v>3</v>
      </c>
      <c r="I3" s="3" t="s">
        <v>4</v>
      </c>
      <c r="J3" s="3" t="s">
        <v>5</v>
      </c>
      <c r="K3" s="3" t="s">
        <v>3</v>
      </c>
      <c r="L3" s="3" t="s">
        <v>4</v>
      </c>
      <c r="M3" s="3" t="s">
        <v>5</v>
      </c>
      <c r="N3" s="3" t="s">
        <v>3</v>
      </c>
      <c r="O3" s="3" t="s">
        <v>4</v>
      </c>
      <c r="P3" s="3" t="s">
        <v>5</v>
      </c>
    </row>
    <row r="4" spans="1:16" ht="15.75" thickBot="1">
      <c r="A4" s="4" t="s">
        <v>6</v>
      </c>
      <c r="B4" s="15">
        <v>759628.29200000002</v>
      </c>
      <c r="C4" s="15">
        <v>1036.8038183864801</v>
      </c>
      <c r="D4" s="15">
        <v>787585.51370000001</v>
      </c>
      <c r="E4" s="15">
        <v>636717.6399999999</v>
      </c>
      <c r="F4" s="15">
        <v>1193.5058876640712</v>
      </c>
      <c r="G4" s="15">
        <v>759926.25211957237</v>
      </c>
      <c r="H4" s="5">
        <v>753731</v>
      </c>
      <c r="I4" s="5">
        <f>J4/H4*1000</f>
        <v>1065.6441091052377</v>
      </c>
      <c r="J4" s="5">
        <v>803209</v>
      </c>
      <c r="K4" s="5">
        <v>492720</v>
      </c>
      <c r="L4" s="5">
        <f>+M4/K4*1000</f>
        <v>1276.1852573469719</v>
      </c>
      <c r="M4" s="5">
        <v>628802</v>
      </c>
      <c r="N4" s="5">
        <v>403703.77999999997</v>
      </c>
      <c r="O4" s="5">
        <f>+P4/N4*1000</f>
        <v>1238.033936665146</v>
      </c>
      <c r="P4" s="5">
        <v>499798.98</v>
      </c>
    </row>
    <row r="5" spans="1:16" ht="15.75" thickBot="1">
      <c r="A5" s="4" t="s">
        <v>7</v>
      </c>
      <c r="B5" s="15">
        <v>107525.60799999999</v>
      </c>
      <c r="C5" s="15">
        <v>1771.463654531356</v>
      </c>
      <c r="D5" s="15">
        <v>190477.706503386</v>
      </c>
      <c r="E5" s="15">
        <v>225563.31</v>
      </c>
      <c r="F5" s="15">
        <v>1974.0521843308954</v>
      </c>
      <c r="G5" s="15">
        <v>445273.74481040688</v>
      </c>
      <c r="H5" s="5">
        <v>164505.72049952188</v>
      </c>
      <c r="I5" s="5">
        <f t="shared" ref="I5:I40" si="0">J5/H5*1000</f>
        <v>1273.0317180709146</v>
      </c>
      <c r="J5" s="5">
        <v>209421</v>
      </c>
      <c r="K5" s="5">
        <v>327440</v>
      </c>
      <c r="L5" s="5">
        <f t="shared" ref="L5:L39" si="1">+M5/K5*1000</f>
        <v>1640.4562667969703</v>
      </c>
      <c r="M5" s="5">
        <v>537151</v>
      </c>
      <c r="N5" s="5">
        <v>535142.22</v>
      </c>
      <c r="O5" s="5">
        <f t="shared" ref="O5:O40" si="2">+P5/N5*1000</f>
        <v>1260.9059700055063</v>
      </c>
      <c r="P5" s="5">
        <v>674764.02</v>
      </c>
    </row>
    <row r="6" spans="1:16" ht="15.75" thickBot="1">
      <c r="A6" s="6" t="s">
        <v>43</v>
      </c>
      <c r="B6" s="7">
        <f t="shared" ref="B6" si="3">SUM(B4:B5)</f>
        <v>867153.9</v>
      </c>
      <c r="C6" s="16">
        <f t="shared" ref="C6:C32" si="4">D6/B6*1000</f>
        <v>1127.9003879281245</v>
      </c>
      <c r="D6" s="7">
        <f t="shared" ref="D6" si="5">SUM(D4:D5)</f>
        <v>978063.22020338604</v>
      </c>
      <c r="E6" s="7">
        <f t="shared" ref="E6:G6" si="6">SUM(E4:E5)</f>
        <v>862280.95</v>
      </c>
      <c r="F6" s="16">
        <f t="shared" ref="F6:F32" si="7">G6/E6*1000</f>
        <v>1397.6883020899154</v>
      </c>
      <c r="G6" s="7">
        <f t="shared" si="6"/>
        <v>1205199.9969299792</v>
      </c>
      <c r="H6" s="7">
        <f>SUM(H4:H5)</f>
        <v>918236.72049952182</v>
      </c>
      <c r="I6" s="16">
        <f t="shared" si="0"/>
        <v>1102.7984150417421</v>
      </c>
      <c r="J6" s="7">
        <f>SUM(J4:J5)</f>
        <v>1012630</v>
      </c>
      <c r="K6" s="7">
        <v>820160</v>
      </c>
      <c r="L6" s="7">
        <f t="shared" si="1"/>
        <v>1421.6165138509559</v>
      </c>
      <c r="M6" s="7">
        <v>1165953</v>
      </c>
      <c r="N6" s="7">
        <v>938846</v>
      </c>
      <c r="O6" s="7">
        <f t="shared" si="2"/>
        <v>1251.0709956691512</v>
      </c>
      <c r="P6" s="7">
        <v>1174563</v>
      </c>
    </row>
    <row r="7" spans="1:16" ht="15.75" thickBot="1">
      <c r="A7" s="4" t="s">
        <v>8</v>
      </c>
      <c r="B7" s="15">
        <v>145698.9</v>
      </c>
      <c r="C7" s="17">
        <f t="shared" si="4"/>
        <v>974.71910154957891</v>
      </c>
      <c r="D7" s="15">
        <v>142015.50090476192</v>
      </c>
      <c r="E7" s="15">
        <v>121169</v>
      </c>
      <c r="F7" s="17">
        <f t="shared" si="7"/>
        <v>1023.0266960286294</v>
      </c>
      <c r="G7" s="15">
        <v>123959.12173109299</v>
      </c>
      <c r="H7" s="5">
        <v>112105</v>
      </c>
      <c r="I7" s="5">
        <f>J7/H7*1000</f>
        <v>1499.3978859105302</v>
      </c>
      <c r="J7" s="5">
        <v>168090</v>
      </c>
      <c r="K7" s="5">
        <v>111873</v>
      </c>
      <c r="L7" s="5">
        <f t="shared" si="1"/>
        <v>1190.7520134438157</v>
      </c>
      <c r="M7" s="5">
        <v>133213</v>
      </c>
      <c r="N7" s="5">
        <v>106902.78559158994</v>
      </c>
      <c r="O7" s="5">
        <f t="shared" si="2"/>
        <v>1009.9713369920811</v>
      </c>
      <c r="P7" s="5">
        <v>107968.74929211588</v>
      </c>
    </row>
    <row r="8" spans="1:16" ht="15.75" thickBot="1">
      <c r="A8" s="4" t="s">
        <v>9</v>
      </c>
      <c r="B8" s="15">
        <v>33293.979999999996</v>
      </c>
      <c r="C8" s="17">
        <f t="shared" si="4"/>
        <v>3285.0063200210748</v>
      </c>
      <c r="D8" s="15">
        <v>109370.93471865525</v>
      </c>
      <c r="E8" s="15">
        <v>40273.919999999998</v>
      </c>
      <c r="F8" s="17">
        <f t="shared" si="7"/>
        <v>3739.4918197140296</v>
      </c>
      <c r="G8" s="15">
        <v>150603.99438781725</v>
      </c>
      <c r="H8" s="5">
        <v>47058</v>
      </c>
      <c r="I8" s="5">
        <f t="shared" si="0"/>
        <v>2655.7593275806739</v>
      </c>
      <c r="J8" s="5">
        <v>124974.72243729135</v>
      </c>
      <c r="K8" s="5">
        <v>55797</v>
      </c>
      <c r="L8" s="5">
        <f t="shared" si="1"/>
        <v>3936.1972865924695</v>
      </c>
      <c r="M8" s="5">
        <v>219628</v>
      </c>
      <c r="N8" s="5">
        <v>65729.539116734959</v>
      </c>
      <c r="O8" s="5">
        <f t="shared" si="2"/>
        <v>3333.3749723964988</v>
      </c>
      <c r="P8" s="5">
        <v>219101.20063888098</v>
      </c>
    </row>
    <row r="9" spans="1:16" ht="15.75" thickBot="1">
      <c r="A9" s="4" t="s">
        <v>10</v>
      </c>
      <c r="B9" s="15">
        <v>44713.85</v>
      </c>
      <c r="C9" s="17">
        <f t="shared" si="4"/>
        <v>811.4213038623011</v>
      </c>
      <c r="D9" s="15">
        <v>36281.770467703347</v>
      </c>
      <c r="E9" s="15">
        <v>34008</v>
      </c>
      <c r="F9" s="17">
        <f t="shared" si="7"/>
        <v>806.57301266914692</v>
      </c>
      <c r="G9" s="15">
        <v>27429.935014852348</v>
      </c>
      <c r="H9" s="5">
        <v>31794</v>
      </c>
      <c r="I9" s="5">
        <f t="shared" si="0"/>
        <v>846.8893501918601</v>
      </c>
      <c r="J9" s="5">
        <v>26926</v>
      </c>
      <c r="K9" s="5">
        <v>28387</v>
      </c>
      <c r="L9" s="5">
        <f t="shared" si="1"/>
        <v>869.69387395638853</v>
      </c>
      <c r="M9" s="5">
        <v>24688</v>
      </c>
      <c r="N9" s="5">
        <v>34463.764049444886</v>
      </c>
      <c r="O9" s="5">
        <f t="shared" si="2"/>
        <v>900.15663410878483</v>
      </c>
      <c r="P9" s="5">
        <v>31022.785845467653</v>
      </c>
    </row>
    <row r="10" spans="1:16" ht="15.75" thickBot="1">
      <c r="A10" s="4" t="s">
        <v>11</v>
      </c>
      <c r="B10" s="15">
        <v>3116</v>
      </c>
      <c r="C10" s="17">
        <f t="shared" si="4"/>
        <v>595.23094386627554</v>
      </c>
      <c r="D10" s="15">
        <v>1854.7396210873146</v>
      </c>
      <c r="E10" s="15">
        <v>1718</v>
      </c>
      <c r="F10" s="17">
        <f t="shared" si="7"/>
        <v>551.87452110348408</v>
      </c>
      <c r="G10" s="15">
        <v>948.12042725578578</v>
      </c>
      <c r="H10" s="5">
        <v>1465.9999999999998</v>
      </c>
      <c r="I10" s="5">
        <f t="shared" si="0"/>
        <v>555.93451568894955</v>
      </c>
      <c r="J10" s="5">
        <v>815</v>
      </c>
      <c r="K10" s="5">
        <v>1214</v>
      </c>
      <c r="L10" s="5">
        <f t="shared" si="1"/>
        <v>616.14497528830316</v>
      </c>
      <c r="M10" s="5">
        <v>748</v>
      </c>
      <c r="N10" s="5">
        <v>1799.7643979057591</v>
      </c>
      <c r="O10" s="5">
        <f t="shared" si="2"/>
        <v>675.41150088751397</v>
      </c>
      <c r="P10" s="5">
        <v>1215.5815732334418</v>
      </c>
    </row>
    <row r="11" spans="1:16" ht="15.75" thickBot="1">
      <c r="A11" s="9" t="s">
        <v>41</v>
      </c>
      <c r="B11" s="10">
        <f t="shared" ref="B11" si="8">SUM(B6:B10)</f>
        <v>1093976.6300000001</v>
      </c>
      <c r="C11" s="10"/>
      <c r="D11" s="10">
        <f t="shared" ref="D11" si="9">SUM(D6:D10)</f>
        <v>1267586.1659155937</v>
      </c>
      <c r="E11" s="10">
        <f t="shared" ref="E11:G11" si="10">SUM(E6:E10)</f>
        <v>1059449.8700000001</v>
      </c>
      <c r="F11" s="10"/>
      <c r="G11" s="10">
        <f t="shared" si="10"/>
        <v>1508141.1684909975</v>
      </c>
      <c r="H11" s="10">
        <f>SUM(H6:H10)</f>
        <v>1110659.7204995218</v>
      </c>
      <c r="I11" s="10"/>
      <c r="J11" s="10">
        <f>SUM(J6:J10)</f>
        <v>1333435.7224372914</v>
      </c>
      <c r="K11" s="10">
        <f>+SUM(K6:K10)</f>
        <v>1017431</v>
      </c>
      <c r="L11" s="10"/>
      <c r="M11" s="10">
        <f t="shared" ref="M11:P11" si="11">+SUM(M6:M10)</f>
        <v>1544230</v>
      </c>
      <c r="N11" s="10">
        <f t="shared" si="11"/>
        <v>1147741.8531556753</v>
      </c>
      <c r="O11" s="10"/>
      <c r="P11" s="10">
        <f t="shared" si="11"/>
        <v>1533871.3173496979</v>
      </c>
    </row>
    <row r="12" spans="1:16" ht="15.75" thickBot="1">
      <c r="A12" s="4" t="s">
        <v>12</v>
      </c>
      <c r="B12" s="15">
        <v>180726.75</v>
      </c>
      <c r="C12" s="17">
        <f t="shared" si="4"/>
        <v>13997.475077392915</v>
      </c>
      <c r="D12" s="15">
        <v>2529718.1789432201</v>
      </c>
      <c r="E12" s="15">
        <v>167918.25</v>
      </c>
      <c r="F12" s="5">
        <f t="shared" si="7"/>
        <v>14136.634851949942</v>
      </c>
      <c r="G12" s="15">
        <v>2373798.9852284435</v>
      </c>
      <c r="H12" s="5">
        <v>201193.70588814095</v>
      </c>
      <c r="I12" s="5">
        <f t="shared" si="0"/>
        <v>13042.209843483175</v>
      </c>
      <c r="J12" s="5">
        <v>2624010.5313811707</v>
      </c>
      <c r="K12" s="5">
        <v>182204</v>
      </c>
      <c r="L12" s="5">
        <f t="shared" si="1"/>
        <v>15009.884525037871</v>
      </c>
      <c r="M12" s="5">
        <v>2734861</v>
      </c>
      <c r="N12" s="5">
        <v>200394.61989796793</v>
      </c>
      <c r="O12" s="5">
        <f t="shared" si="2"/>
        <v>13668.473090548992</v>
      </c>
      <c r="P12" s="5">
        <v>2739088.4695661683</v>
      </c>
    </row>
    <row r="13" spans="1:16" ht="15.75" thickBot="1">
      <c r="A13" s="4" t="s">
        <v>13</v>
      </c>
      <c r="B13" s="15">
        <v>265500.40099999995</v>
      </c>
      <c r="C13" s="17">
        <f t="shared" si="4"/>
        <v>13601.535923857235</v>
      </c>
      <c r="D13" s="15">
        <v>3611213.2420000006</v>
      </c>
      <c r="E13" s="15">
        <v>257407.17</v>
      </c>
      <c r="F13" s="5">
        <f t="shared" si="7"/>
        <v>15525.682437419577</v>
      </c>
      <c r="G13" s="15">
        <v>3996421.9785348754</v>
      </c>
      <c r="H13" s="5">
        <v>285764.83690722822</v>
      </c>
      <c r="I13" s="5">
        <f t="shared" si="0"/>
        <v>12055.191389226531</v>
      </c>
      <c r="J13" s="5">
        <v>3444949.8012277414</v>
      </c>
      <c r="K13" s="5">
        <v>209816</v>
      </c>
      <c r="L13" s="5">
        <f t="shared" si="1"/>
        <v>17376.753917718383</v>
      </c>
      <c r="M13" s="5">
        <v>3645921</v>
      </c>
      <c r="N13" s="5">
        <v>247753.60346242349</v>
      </c>
      <c r="O13" s="5">
        <f t="shared" si="2"/>
        <v>13302.671208746111</v>
      </c>
      <c r="P13" s="5">
        <v>3295784.7276426814</v>
      </c>
    </row>
    <row r="14" spans="1:16" ht="15.75" thickBot="1">
      <c r="A14" s="4" t="s">
        <v>14</v>
      </c>
      <c r="B14" s="15">
        <v>15230.851000000001</v>
      </c>
      <c r="C14" s="17">
        <f t="shared" si="4"/>
        <v>4786.8009770573935</v>
      </c>
      <c r="D14" s="15">
        <v>72907.052448215589</v>
      </c>
      <c r="E14" s="15">
        <v>11470.495000000001</v>
      </c>
      <c r="F14" s="5">
        <f t="shared" si="7"/>
        <v>5552.7964398308523</v>
      </c>
      <c r="G14" s="15">
        <v>63693.323799097598</v>
      </c>
      <c r="H14" s="5">
        <v>18401.369702040818</v>
      </c>
      <c r="I14" s="5">
        <f t="shared" si="0"/>
        <v>4198.8024505233416</v>
      </c>
      <c r="J14" s="5">
        <v>77263.716197914968</v>
      </c>
      <c r="K14" s="5">
        <v>8108</v>
      </c>
      <c r="L14" s="5">
        <f t="shared" si="1"/>
        <v>6045.2639368524906</v>
      </c>
      <c r="M14" s="5">
        <v>49015</v>
      </c>
      <c r="N14" s="5">
        <v>10191.746635116577</v>
      </c>
      <c r="O14" s="5">
        <f t="shared" si="2"/>
        <v>6851.5660550555658</v>
      </c>
      <c r="P14" s="5">
        <v>69829.425286891521</v>
      </c>
    </row>
    <row r="15" spans="1:16" ht="15.75" thickBot="1">
      <c r="A15" s="4" t="s">
        <v>15</v>
      </c>
      <c r="B15" s="15">
        <v>1013.25</v>
      </c>
      <c r="C15" s="17">
        <f t="shared" si="4"/>
        <v>2894.2314335060451</v>
      </c>
      <c r="D15" s="15">
        <v>2932.58</v>
      </c>
      <c r="E15" s="15">
        <v>953</v>
      </c>
      <c r="F15" s="5">
        <f t="shared" si="7"/>
        <v>2704.3204168236425</v>
      </c>
      <c r="G15" s="15">
        <v>2577.2173572329311</v>
      </c>
      <c r="H15" s="5">
        <v>474.60916970414206</v>
      </c>
      <c r="I15" s="5">
        <f t="shared" si="0"/>
        <v>3088.4101736323</v>
      </c>
      <c r="J15" s="5">
        <v>1465.7877882134512</v>
      </c>
      <c r="K15" s="5">
        <v>220</v>
      </c>
      <c r="L15" s="5">
        <f t="shared" si="1"/>
        <v>8527.2727272727279</v>
      </c>
      <c r="M15" s="5">
        <v>1876</v>
      </c>
      <c r="N15" s="5">
        <v>471.46775216931258</v>
      </c>
      <c r="O15" s="5">
        <f t="shared" si="2"/>
        <v>7585.4476230449736</v>
      </c>
      <c r="P15" s="5">
        <v>3576.2939400350688</v>
      </c>
    </row>
    <row r="16" spans="1:16" ht="15.75" thickBot="1">
      <c r="A16" s="8" t="s">
        <v>37</v>
      </c>
      <c r="B16" s="15">
        <v>0</v>
      </c>
      <c r="C16" s="17"/>
      <c r="D16" s="15">
        <v>0</v>
      </c>
      <c r="E16" s="15">
        <v>37.75</v>
      </c>
      <c r="F16" s="5">
        <f t="shared" si="7"/>
        <v>8072.8476821192053</v>
      </c>
      <c r="G16" s="15">
        <v>304.75</v>
      </c>
      <c r="H16" s="5"/>
      <c r="I16" s="5"/>
      <c r="J16" s="5"/>
      <c r="K16" s="5"/>
      <c r="L16" s="5"/>
      <c r="M16" s="5"/>
      <c r="N16" s="5">
        <v>1322.7419101246714</v>
      </c>
      <c r="O16" s="5">
        <f t="shared" si="2"/>
        <v>12507.379365422721</v>
      </c>
      <c r="P16" s="5">
        <v>16544.034872473152</v>
      </c>
    </row>
    <row r="17" spans="1:16" ht="15.75" thickBot="1">
      <c r="A17" s="9" t="s">
        <v>42</v>
      </c>
      <c r="B17" s="10">
        <f t="shared" ref="B17:D17" si="12">SUM(B12:B16)</f>
        <v>462471.25199999998</v>
      </c>
      <c r="C17" s="10"/>
      <c r="D17" s="10">
        <f t="shared" si="12"/>
        <v>6216771.053391437</v>
      </c>
      <c r="E17" s="10">
        <f>SUM(E12:E16)</f>
        <v>437786.66500000004</v>
      </c>
      <c r="F17" s="10"/>
      <c r="G17" s="10">
        <f>SUM(G12:G16)</f>
        <v>6436796.25491965</v>
      </c>
      <c r="H17" s="10">
        <f>SUM(H12:H16)</f>
        <v>505834.52166711411</v>
      </c>
      <c r="I17" s="10"/>
      <c r="J17" s="10">
        <f>SUM(J12:J16)</f>
        <v>6147689.8365950407</v>
      </c>
      <c r="K17" s="10">
        <f>+SUM(K12:K16)</f>
        <v>400348</v>
      </c>
      <c r="L17" s="10"/>
      <c r="M17" s="10">
        <f>+SUM(M12:M16)</f>
        <v>6431673</v>
      </c>
      <c r="N17" s="10">
        <f t="shared" ref="N17:P17" si="13">+SUM(N12:N16)</f>
        <v>460134.17965780199</v>
      </c>
      <c r="O17" s="10"/>
      <c r="P17" s="10">
        <f t="shared" si="13"/>
        <v>6124822.9513082495</v>
      </c>
    </row>
    <row r="18" spans="1:16" ht="15.75" thickBot="1">
      <c r="A18" s="4" t="s">
        <v>16</v>
      </c>
      <c r="B18" s="15">
        <v>122107.58499999999</v>
      </c>
      <c r="C18" s="17">
        <f t="shared" si="4"/>
        <v>807.20875536527058</v>
      </c>
      <c r="D18" s="15">
        <v>98566.311708508976</v>
      </c>
      <c r="E18" s="15">
        <v>106762.34</v>
      </c>
      <c r="F18" s="5">
        <f t="shared" si="7"/>
        <v>825.69927818588883</v>
      </c>
      <c r="G18" s="15">
        <v>88153.587075436444</v>
      </c>
      <c r="H18" s="5">
        <v>128078.56031</v>
      </c>
      <c r="I18" s="5">
        <f t="shared" si="0"/>
        <v>838.25224131808909</v>
      </c>
      <c r="J18" s="5">
        <v>107362.14024465154</v>
      </c>
      <c r="K18" s="5">
        <v>98930</v>
      </c>
      <c r="L18" s="5">
        <f t="shared" si="1"/>
        <v>864.21712321843722</v>
      </c>
      <c r="M18" s="5">
        <v>85497</v>
      </c>
      <c r="N18" s="5">
        <v>111197.42989462687</v>
      </c>
      <c r="O18" s="5">
        <f t="shared" si="2"/>
        <v>838.29476906062496</v>
      </c>
      <c r="P18" s="5">
        <v>93216.223813651261</v>
      </c>
    </row>
    <row r="19" spans="1:16" ht="15.75" thickBot="1">
      <c r="A19" s="4" t="s">
        <v>17</v>
      </c>
      <c r="B19" s="15">
        <v>16182.75</v>
      </c>
      <c r="C19" s="17">
        <f t="shared" si="4"/>
        <v>805.2122385192074</v>
      </c>
      <c r="D19" s="15">
        <v>13030.548352896703</v>
      </c>
      <c r="E19" s="15">
        <v>14865.800000000001</v>
      </c>
      <c r="F19" s="5">
        <f t="shared" si="7"/>
        <v>756.78561504213042</v>
      </c>
      <c r="G19" s="15">
        <v>11250.223596093303</v>
      </c>
      <c r="H19" s="5">
        <v>17565.59</v>
      </c>
      <c r="I19" s="5">
        <f t="shared" si="0"/>
        <v>850.64937214327426</v>
      </c>
      <c r="J19" s="5">
        <v>14942.158104826178</v>
      </c>
      <c r="K19" s="5">
        <v>14230</v>
      </c>
      <c r="L19" s="5">
        <f t="shared" si="1"/>
        <v>892.19957835558682</v>
      </c>
      <c r="M19" s="5">
        <v>12696</v>
      </c>
      <c r="N19" s="5">
        <v>8786.5264547080242</v>
      </c>
      <c r="O19" s="5">
        <f t="shared" si="2"/>
        <v>711.50391634494054</v>
      </c>
      <c r="P19" s="5">
        <v>6251.6479835931859</v>
      </c>
    </row>
    <row r="20" spans="1:16" ht="15.75" thickBot="1">
      <c r="A20" s="4" t="s">
        <v>18</v>
      </c>
      <c r="B20" s="15">
        <v>3843</v>
      </c>
      <c r="C20" s="15"/>
      <c r="D20" s="15">
        <v>5092.01</v>
      </c>
      <c r="E20" s="15">
        <v>4763.5</v>
      </c>
      <c r="F20" s="5">
        <f t="shared" si="7"/>
        <v>477.35535287168165</v>
      </c>
      <c r="G20" s="15">
        <v>2273.8822234042555</v>
      </c>
      <c r="H20" s="5">
        <v>2358.29</v>
      </c>
      <c r="I20" s="5">
        <f t="shared" si="0"/>
        <v>780.87981243334627</v>
      </c>
      <c r="J20" s="5">
        <v>1841.5410528634361</v>
      </c>
      <c r="K20" s="5">
        <v>1789</v>
      </c>
      <c r="L20" s="5">
        <f t="shared" si="1"/>
        <v>795.41643376187812</v>
      </c>
      <c r="M20" s="5">
        <v>1423</v>
      </c>
      <c r="N20" s="5">
        <v>4058.6048889868152</v>
      </c>
      <c r="O20" s="5">
        <f t="shared" si="2"/>
        <v>689.6430251382202</v>
      </c>
      <c r="P20" s="5">
        <v>2798.9885534816376</v>
      </c>
    </row>
    <row r="21" spans="1:16" ht="15.75" thickBot="1">
      <c r="A21" s="4" t="s">
        <v>19</v>
      </c>
      <c r="B21" s="15">
        <v>37041</v>
      </c>
      <c r="C21" s="17">
        <f t="shared" si="4"/>
        <v>876.49775378158529</v>
      </c>
      <c r="D21" s="15">
        <v>32466.353297823698</v>
      </c>
      <c r="E21" s="15">
        <v>64093.099999999991</v>
      </c>
      <c r="F21" s="5">
        <f t="shared" si="7"/>
        <v>894.12432757938438</v>
      </c>
      <c r="G21" s="15">
        <v>57307.199939978236</v>
      </c>
      <c r="H21" s="5">
        <v>70934.586794534684</v>
      </c>
      <c r="I21" s="5">
        <f t="shared" si="0"/>
        <v>887.95408694553714</v>
      </c>
      <c r="J21" s="5">
        <v>62986.65625</v>
      </c>
      <c r="K21" s="5">
        <v>74649</v>
      </c>
      <c r="L21" s="5">
        <f t="shared" si="1"/>
        <v>899.59677959517205</v>
      </c>
      <c r="M21" s="5">
        <v>67154</v>
      </c>
      <c r="N21" s="5">
        <v>79713.75</v>
      </c>
      <c r="O21" s="5">
        <f t="shared" si="2"/>
        <v>915.69856964928351</v>
      </c>
      <c r="P21" s="5">
        <v>72993.766856380578</v>
      </c>
    </row>
    <row r="22" spans="1:16" ht="15.75" thickBot="1">
      <c r="A22" s="4" t="s">
        <v>20</v>
      </c>
      <c r="B22" s="15">
        <v>2696</v>
      </c>
      <c r="C22" s="17">
        <f t="shared" si="4"/>
        <v>685.68249258160233</v>
      </c>
      <c r="D22" s="15">
        <v>1848.6</v>
      </c>
      <c r="E22" s="15">
        <v>1598.4</v>
      </c>
      <c r="F22" s="5">
        <f t="shared" si="7"/>
        <v>659.56426426426412</v>
      </c>
      <c r="G22" s="15">
        <v>1054.2475199999999</v>
      </c>
      <c r="H22" s="5">
        <v>1397.85</v>
      </c>
      <c r="I22" s="5">
        <f t="shared" si="0"/>
        <v>647.42282791429693</v>
      </c>
      <c r="J22" s="5">
        <v>905</v>
      </c>
      <c r="K22" s="5">
        <v>1378</v>
      </c>
      <c r="L22" s="5">
        <f t="shared" si="1"/>
        <v>708.27285921625548</v>
      </c>
      <c r="M22" s="5">
        <v>976</v>
      </c>
      <c r="N22" s="5">
        <v>1379</v>
      </c>
      <c r="O22" s="5">
        <f t="shared" si="2"/>
        <v>594.67005076142129</v>
      </c>
      <c r="P22" s="5">
        <v>820.05</v>
      </c>
    </row>
    <row r="23" spans="1:16" ht="15.75" thickBot="1">
      <c r="A23" s="4" t="s">
        <v>21</v>
      </c>
      <c r="B23" s="15">
        <v>565.75</v>
      </c>
      <c r="C23" s="17">
        <f t="shared" si="4"/>
        <v>741.47855679450879</v>
      </c>
      <c r="D23" s="15">
        <v>419.49149350649338</v>
      </c>
      <c r="E23" s="15">
        <v>1051.1949999999999</v>
      </c>
      <c r="F23" s="5">
        <f t="shared" si="7"/>
        <v>607.96335213764905</v>
      </c>
      <c r="G23" s="15">
        <v>639.08803595033601</v>
      </c>
      <c r="H23" s="5">
        <v>493.25</v>
      </c>
      <c r="I23" s="5">
        <f t="shared" si="0"/>
        <v>686.21060709017684</v>
      </c>
      <c r="J23" s="5">
        <v>338.47338194722971</v>
      </c>
      <c r="K23" s="5">
        <v>650</v>
      </c>
      <c r="L23" s="5">
        <f t="shared" si="1"/>
        <v>738.46153846153845</v>
      </c>
      <c r="M23" s="5">
        <v>480</v>
      </c>
      <c r="N23" s="5">
        <v>160</v>
      </c>
      <c r="O23" s="5">
        <f t="shared" si="2"/>
        <v>3763.9847350875266</v>
      </c>
      <c r="P23" s="5">
        <v>602.23755761400423</v>
      </c>
    </row>
    <row r="24" spans="1:16" ht="15.75" thickBot="1">
      <c r="A24" s="4" t="s">
        <v>22</v>
      </c>
      <c r="B24" s="15">
        <v>9517.4230000000007</v>
      </c>
      <c r="C24" s="17">
        <f t="shared" si="4"/>
        <v>648.11976939556018</v>
      </c>
      <c r="D24" s="15">
        <v>6168.43</v>
      </c>
      <c r="E24" s="15">
        <v>10207.75</v>
      </c>
      <c r="F24" s="5">
        <f t="shared" si="7"/>
        <v>583.05186912033571</v>
      </c>
      <c r="G24" s="15">
        <v>5951.6477170131066</v>
      </c>
      <c r="H24" s="5">
        <v>20813.840298655054</v>
      </c>
      <c r="I24" s="5">
        <f t="shared" si="0"/>
        <v>831.09671666930979</v>
      </c>
      <c r="J24" s="5">
        <v>17298.31433349158</v>
      </c>
      <c r="K24" s="5">
        <v>8826</v>
      </c>
      <c r="L24" s="5">
        <f t="shared" si="1"/>
        <v>1802.1753908905507</v>
      </c>
      <c r="M24" s="5">
        <v>15906</v>
      </c>
      <c r="N24" s="5">
        <v>8329.5645910911007</v>
      </c>
      <c r="O24" s="5">
        <f t="shared" si="2"/>
        <v>614.96181086174511</v>
      </c>
      <c r="P24" s="5">
        <v>5122.3641246272546</v>
      </c>
    </row>
    <row r="25" spans="1:16" ht="15.75" thickBot="1">
      <c r="A25" s="11" t="s">
        <v>23</v>
      </c>
      <c r="B25" s="15">
        <v>147936.04799999998</v>
      </c>
      <c r="C25" s="17">
        <f t="shared" si="4"/>
        <v>924.69811494742601</v>
      </c>
      <c r="D25" s="15">
        <v>136796.18471837192</v>
      </c>
      <c r="E25" s="15">
        <v>144776.26999999999</v>
      </c>
      <c r="F25" s="5">
        <f t="shared" si="7"/>
        <v>896.65455822655531</v>
      </c>
      <c r="G25" s="15">
        <v>129814.30241853847</v>
      </c>
      <c r="H25" s="5">
        <v>175430.33100203515</v>
      </c>
      <c r="I25" s="5">
        <f t="shared" si="0"/>
        <v>880.1385662221021</v>
      </c>
      <c r="J25" s="5">
        <v>154403</v>
      </c>
      <c r="K25" s="5">
        <v>136699</v>
      </c>
      <c r="L25" s="5">
        <f t="shared" si="1"/>
        <v>964.08898382577775</v>
      </c>
      <c r="M25" s="5">
        <v>131790</v>
      </c>
      <c r="N25" s="5">
        <v>140014.28449424705</v>
      </c>
      <c r="O25" s="5">
        <f t="shared" si="2"/>
        <v>867.84295181399261</v>
      </c>
      <c r="P25" s="5">
        <v>121510.40995161149</v>
      </c>
    </row>
    <row r="26" spans="1:16" ht="15.75" thickBot="1">
      <c r="A26" s="10" t="s">
        <v>44</v>
      </c>
      <c r="B26" s="10">
        <f t="shared" ref="B26" si="14">SUM(B18:B25)</f>
        <v>339889.55599999998</v>
      </c>
      <c r="C26" s="10"/>
      <c r="D26" s="10">
        <f t="shared" ref="D26" si="15">SUM(D18:D25)</f>
        <v>294387.92957110779</v>
      </c>
      <c r="E26" s="10">
        <f t="shared" ref="E26:G26" si="16">SUM(E18:E25)</f>
        <v>348118.35499999998</v>
      </c>
      <c r="F26" s="10"/>
      <c r="G26" s="10">
        <f t="shared" si="16"/>
        <v>296444.17852641415</v>
      </c>
      <c r="H26" s="10">
        <f>SUM(H18:H25)</f>
        <v>417072.29840522492</v>
      </c>
      <c r="I26" s="10"/>
      <c r="J26" s="10">
        <f>SUM(J18:J25)</f>
        <v>360077.28336777998</v>
      </c>
      <c r="K26" s="10">
        <f>+SUM(K18:K25)</f>
        <v>337151</v>
      </c>
      <c r="L26" s="10"/>
      <c r="M26" s="10">
        <f t="shared" ref="M26" si="17">+SUM(M18:M25)</f>
        <v>315922</v>
      </c>
      <c r="N26" s="10">
        <f>+SUM(N18:N25)</f>
        <v>353639.16032365989</v>
      </c>
      <c r="O26" s="10"/>
      <c r="P26" s="10">
        <f t="shared" ref="P26" si="18">+SUM(P18:P25)</f>
        <v>303315.68884095945</v>
      </c>
    </row>
    <row r="27" spans="1:16" ht="15.75" thickBot="1">
      <c r="A27" s="4" t="s">
        <v>24</v>
      </c>
      <c r="B27" s="15">
        <v>31623.057799999999</v>
      </c>
      <c r="C27" s="17">
        <f t="shared" si="4"/>
        <v>5835.1668241168109</v>
      </c>
      <c r="D27" s="15">
        <v>184525.81775168833</v>
      </c>
      <c r="E27" s="15">
        <v>26616.147799999999</v>
      </c>
      <c r="F27" s="5">
        <f t="shared" si="7"/>
        <v>5975.0710931164003</v>
      </c>
      <c r="G27" s="15">
        <v>159033.37532989366</v>
      </c>
      <c r="H27" s="5">
        <v>33615.239356087433</v>
      </c>
      <c r="I27" s="5">
        <f t="shared" si="0"/>
        <v>5559.9820843851248</v>
      </c>
      <c r="J27" s="5">
        <v>186900.12858216389</v>
      </c>
      <c r="K27" s="5">
        <v>28127</v>
      </c>
      <c r="L27" s="5">
        <f t="shared" si="1"/>
        <v>5820.7416361503183</v>
      </c>
      <c r="M27" s="5">
        <v>163720</v>
      </c>
      <c r="N27" s="5">
        <v>37968.117637127398</v>
      </c>
      <c r="O27" s="5">
        <f t="shared" si="2"/>
        <v>6445.9947954772651</v>
      </c>
      <c r="P27" s="5">
        <v>244742.28868299176</v>
      </c>
    </row>
    <row r="28" spans="1:16" ht="15.75" thickBot="1">
      <c r="A28" s="4" t="s">
        <v>25</v>
      </c>
      <c r="B28" s="15">
        <v>23347.412799999998</v>
      </c>
      <c r="C28" s="17">
        <f t="shared" si="4"/>
        <v>1924.434293178298</v>
      </c>
      <c r="D28" s="15">
        <v>44930.561849309946</v>
      </c>
      <c r="E28" s="15">
        <v>18569.6096</v>
      </c>
      <c r="F28" s="5">
        <f t="shared" si="7"/>
        <v>1392.73560437014</v>
      </c>
      <c r="G28" s="15">
        <v>25862.556449173553</v>
      </c>
      <c r="H28" s="5">
        <v>23562.021193710163</v>
      </c>
      <c r="I28" s="5">
        <f t="shared" si="0"/>
        <v>1894.6881452282109</v>
      </c>
      <c r="J28" s="5">
        <v>44642.682233338506</v>
      </c>
      <c r="K28" s="5">
        <v>19724</v>
      </c>
      <c r="L28" s="5">
        <f t="shared" si="1"/>
        <v>1954.1168120056784</v>
      </c>
      <c r="M28" s="5">
        <v>38543</v>
      </c>
      <c r="N28" s="5">
        <v>24351.917156046038</v>
      </c>
      <c r="O28" s="5">
        <f t="shared" si="2"/>
        <v>2782.5168848001686</v>
      </c>
      <c r="P28" s="5">
        <v>67759.620663952999</v>
      </c>
    </row>
    <row r="29" spans="1:16" ht="15.75" thickBot="1">
      <c r="A29" s="4" t="s">
        <v>26</v>
      </c>
      <c r="B29" s="15">
        <v>16658.685000000001</v>
      </c>
      <c r="C29" s="17">
        <f t="shared" si="4"/>
        <v>3127.7086236398609</v>
      </c>
      <c r="D29" s="15">
        <v>52103.512732999996</v>
      </c>
      <c r="E29" s="15">
        <v>13159.347</v>
      </c>
      <c r="F29" s="5">
        <f t="shared" si="7"/>
        <v>3280.7902588478182</v>
      </c>
      <c r="G29" s="15">
        <v>43173.057450398264</v>
      </c>
      <c r="H29" s="5">
        <v>13356.760000000002</v>
      </c>
      <c r="I29" s="5">
        <f t="shared" si="0"/>
        <v>3413.7918944399353</v>
      </c>
      <c r="J29" s="5">
        <v>45597.199023979556</v>
      </c>
      <c r="K29" s="5">
        <v>13552</v>
      </c>
      <c r="L29" s="5">
        <f t="shared" si="1"/>
        <v>3566.7798110979929</v>
      </c>
      <c r="M29" s="5">
        <v>48337</v>
      </c>
      <c r="N29" s="5">
        <v>17780.173388142772</v>
      </c>
      <c r="O29" s="5">
        <f t="shared" si="2"/>
        <v>3832.9541046009972</v>
      </c>
      <c r="P29" s="5">
        <v>68150.588568599254</v>
      </c>
    </row>
    <row r="30" spans="1:16" ht="15.75" thickBot="1">
      <c r="A30" s="4" t="s">
        <v>28</v>
      </c>
      <c r="B30" s="15">
        <v>7587.982</v>
      </c>
      <c r="C30" s="17">
        <f t="shared" si="4"/>
        <v>4972.443918224898</v>
      </c>
      <c r="D30" s="15">
        <v>37730.814947499995</v>
      </c>
      <c r="E30" s="15">
        <v>4325.9681</v>
      </c>
      <c r="F30" s="5">
        <f t="shared" si="7"/>
        <v>4621.3336755765722</v>
      </c>
      <c r="G30" s="15">
        <v>19991.74206</v>
      </c>
      <c r="H30" s="5">
        <v>4097.2628000000004</v>
      </c>
      <c r="I30" s="5">
        <f t="shared" si="0"/>
        <v>4079.7924877885725</v>
      </c>
      <c r="J30" s="5">
        <v>16715.981991935576</v>
      </c>
      <c r="K30" s="5">
        <v>4618</v>
      </c>
      <c r="L30" s="5">
        <f t="shared" si="1"/>
        <v>4122.7804244261588</v>
      </c>
      <c r="M30" s="5">
        <v>19039</v>
      </c>
      <c r="N30" s="5">
        <v>9665.1199724883918</v>
      </c>
      <c r="O30" s="5">
        <f t="shared" si="2"/>
        <v>7455.1222634032183</v>
      </c>
      <c r="P30" s="5">
        <v>72054.651085361314</v>
      </c>
    </row>
    <row r="31" spans="1:16" ht="15.75" thickBot="1">
      <c r="A31" s="4" t="s">
        <v>29</v>
      </c>
      <c r="B31" s="5"/>
      <c r="C31" s="5"/>
      <c r="D31" s="5"/>
      <c r="E31" s="5"/>
      <c r="F31" s="5"/>
      <c r="G31" s="5"/>
      <c r="H31" s="5">
        <v>277.02927999999997</v>
      </c>
      <c r="I31" s="5">
        <f t="shared" si="0"/>
        <v>7046.1865980375796</v>
      </c>
      <c r="J31" s="5">
        <v>1952</v>
      </c>
      <c r="K31" s="5">
        <v>275</v>
      </c>
      <c r="L31" s="5">
        <f t="shared" si="1"/>
        <v>7803.636363636364</v>
      </c>
      <c r="M31" s="5">
        <v>2146</v>
      </c>
      <c r="N31" s="5">
        <v>1692.9052999999999</v>
      </c>
      <c r="O31" s="5">
        <f t="shared" si="2"/>
        <v>18404.141389361826</v>
      </c>
      <c r="P31" s="5">
        <v>31156.468499999995</v>
      </c>
    </row>
    <row r="32" spans="1:16" ht="15.75" thickBot="1">
      <c r="A32" s="4" t="s">
        <v>30</v>
      </c>
      <c r="B32" s="15">
        <v>757.03719999999998</v>
      </c>
      <c r="C32" s="17">
        <f t="shared" si="4"/>
        <v>8227.1934589211724</v>
      </c>
      <c r="D32" s="15">
        <v>6228.2914999999994</v>
      </c>
      <c r="E32" s="15">
        <v>2417</v>
      </c>
      <c r="F32" s="5">
        <f t="shared" si="7"/>
        <v>14902.478527099711</v>
      </c>
      <c r="G32" s="15">
        <v>36019.2906</v>
      </c>
      <c r="H32" s="5">
        <v>581.25</v>
      </c>
      <c r="I32" s="5">
        <f t="shared" si="0"/>
        <v>14446.537634408602</v>
      </c>
      <c r="J32" s="5">
        <v>8397.0499999999993</v>
      </c>
      <c r="K32" s="5">
        <v>746</v>
      </c>
      <c r="L32" s="5">
        <f t="shared" si="1"/>
        <v>14501.340482573725</v>
      </c>
      <c r="M32" s="5">
        <v>10818</v>
      </c>
      <c r="N32" s="5">
        <v>5648.0501326263402</v>
      </c>
      <c r="O32" s="5">
        <f t="shared" si="2"/>
        <v>40251.886288430454</v>
      </c>
      <c r="P32" s="5">
        <v>227344.67168982999</v>
      </c>
    </row>
    <row r="33" spans="1:17" ht="15.75" thickBot="1">
      <c r="A33" s="12" t="s">
        <v>27</v>
      </c>
      <c r="B33" s="18"/>
      <c r="C33" s="18"/>
      <c r="D33" s="18"/>
      <c r="E33" s="18"/>
      <c r="F33" s="18"/>
      <c r="G33" s="18"/>
      <c r="H33" s="5"/>
      <c r="I33" s="5"/>
      <c r="J33" s="5"/>
      <c r="K33" s="5"/>
      <c r="L33" s="5"/>
      <c r="M33" s="5"/>
      <c r="N33" s="5">
        <v>1210.7005782792667</v>
      </c>
      <c r="O33" s="5">
        <f t="shared" si="2"/>
        <v>1324.4126344041033</v>
      </c>
      <c r="P33" s="5">
        <v>1603.4671423534151</v>
      </c>
    </row>
    <row r="34" spans="1:17" ht="15.75" thickBot="1">
      <c r="A34" s="10" t="s">
        <v>45</v>
      </c>
      <c r="B34" s="10">
        <f t="shared" ref="B34" si="19">SUM(B27:B33)</f>
        <v>79974.174800000008</v>
      </c>
      <c r="C34" s="10"/>
      <c r="D34" s="10">
        <f t="shared" ref="D34" si="20">SUM(D27:D33)</f>
        <v>325518.99878149829</v>
      </c>
      <c r="E34" s="10">
        <f t="shared" ref="E34:G34" si="21">SUM(E27:E33)</f>
        <v>65088.072500000002</v>
      </c>
      <c r="F34" s="10"/>
      <c r="G34" s="10">
        <f t="shared" si="21"/>
        <v>284080.02188946545</v>
      </c>
      <c r="H34" s="10">
        <f>SUM(H27:H33)</f>
        <v>75489.562629797598</v>
      </c>
      <c r="I34" s="10"/>
      <c r="J34" s="10">
        <f>SUM(J27:J33)</f>
        <v>304205.04183141753</v>
      </c>
      <c r="K34" s="10">
        <f>+SUM(K27:K33)</f>
        <v>67042</v>
      </c>
      <c r="L34" s="10"/>
      <c r="M34" s="10">
        <f t="shared" ref="M34:P34" si="22">+SUM(M27:M33)</f>
        <v>282603</v>
      </c>
      <c r="N34" s="10">
        <f t="shared" si="22"/>
        <v>98316.984164710215</v>
      </c>
      <c r="O34" s="10"/>
      <c r="P34" s="10">
        <f t="shared" si="22"/>
        <v>712811.75633308874</v>
      </c>
    </row>
    <row r="35" spans="1:17" ht="15.75" thickBot="1">
      <c r="A35" s="4" t="s">
        <v>31</v>
      </c>
      <c r="B35" s="15">
        <v>198786.72</v>
      </c>
      <c r="C35" s="17">
        <f t="shared" ref="C35" si="23">D35/B35*1000</f>
        <v>1059.4467271254337</v>
      </c>
      <c r="D35" s="15">
        <v>210603.9399</v>
      </c>
      <c r="E35" s="15">
        <v>150442.86366666667</v>
      </c>
      <c r="F35" s="5">
        <f t="shared" ref="F35" si="24">G35/E35*1000</f>
        <v>1104.3499480697592</v>
      </c>
      <c r="G35" s="15">
        <v>166141.56867774919</v>
      </c>
      <c r="H35" s="5">
        <v>137085.76694836162</v>
      </c>
      <c r="I35" s="5">
        <f t="shared" si="0"/>
        <v>999.06813795525557</v>
      </c>
      <c r="J35" s="5">
        <v>136958.02192526776</v>
      </c>
      <c r="K35" s="5">
        <v>208057</v>
      </c>
      <c r="L35" s="5">
        <f t="shared" si="1"/>
        <v>1274.5449564302089</v>
      </c>
      <c r="M35" s="5">
        <v>265178</v>
      </c>
      <c r="N35" s="5">
        <v>335140.69</v>
      </c>
      <c r="O35" s="5">
        <f t="shared" si="2"/>
        <v>716.19939673693455</v>
      </c>
      <c r="P35" s="5">
        <v>240027.56</v>
      </c>
    </row>
    <row r="36" spans="1:17" ht="15.75" thickBot="1">
      <c r="A36" s="4" t="s">
        <v>32</v>
      </c>
      <c r="B36" s="5"/>
      <c r="C36" s="5"/>
      <c r="D36" s="5"/>
      <c r="E36" s="5"/>
      <c r="F36" s="5"/>
      <c r="G36" s="5"/>
      <c r="H36" s="5">
        <v>340458.83568130695</v>
      </c>
      <c r="I36" s="5">
        <f t="shared" si="0"/>
        <v>299.99908879320009</v>
      </c>
      <c r="J36" s="5">
        <v>102137.34047598593</v>
      </c>
      <c r="K36" s="5"/>
      <c r="L36" s="5"/>
      <c r="M36" s="5"/>
      <c r="N36" s="5"/>
      <c r="O36" s="5"/>
      <c r="P36" s="5"/>
    </row>
    <row r="37" spans="1:17" ht="15.75" thickBot="1">
      <c r="A37" s="4" t="s">
        <v>33</v>
      </c>
      <c r="B37" s="15">
        <v>3081.0675000000001</v>
      </c>
      <c r="C37" s="17">
        <f t="shared" ref="C37:C40" si="25">D37/B37*1000</f>
        <v>43805.10092687032</v>
      </c>
      <c r="D37" s="15">
        <v>134966.47280000002</v>
      </c>
      <c r="E37" s="15">
        <v>4245.43</v>
      </c>
      <c r="F37" s="5">
        <f t="shared" ref="F37" si="26">G37/E37*1000</f>
        <v>52343.779075382226</v>
      </c>
      <c r="G37" s="15">
        <v>222221.85</v>
      </c>
      <c r="H37" s="5">
        <v>4997</v>
      </c>
      <c r="I37" s="5">
        <f t="shared" si="0"/>
        <v>53240.144086451874</v>
      </c>
      <c r="J37" s="5">
        <v>266041</v>
      </c>
      <c r="K37" s="5">
        <v>3101</v>
      </c>
      <c r="L37" s="5">
        <f t="shared" si="1"/>
        <v>79555.627217026762</v>
      </c>
      <c r="M37" s="5">
        <v>246702</v>
      </c>
      <c r="N37" s="5">
        <v>6548.6</v>
      </c>
      <c r="O37" s="5">
        <f t="shared" si="2"/>
        <v>57361.256986226057</v>
      </c>
      <c r="P37" s="5">
        <v>375635.92749999999</v>
      </c>
    </row>
    <row r="38" spans="1:17" ht="15.75" thickBot="1">
      <c r="A38" s="4" t="s">
        <v>34</v>
      </c>
      <c r="B38" s="5"/>
      <c r="C38" s="17"/>
      <c r="D38" s="5"/>
      <c r="E38" s="5"/>
      <c r="F38" s="5"/>
      <c r="G38" s="5"/>
      <c r="H38" s="5">
        <v>187135</v>
      </c>
      <c r="I38" s="5">
        <f t="shared" si="0"/>
        <v>1709.9971678200229</v>
      </c>
      <c r="J38" s="5">
        <v>320000.32</v>
      </c>
      <c r="K38" s="5"/>
      <c r="L38" s="5"/>
      <c r="M38" s="5"/>
      <c r="N38" s="5"/>
      <c r="O38" s="5"/>
      <c r="P38" s="5"/>
    </row>
    <row r="39" spans="1:17" ht="15.75" thickBot="1">
      <c r="A39" s="4" t="s">
        <v>35</v>
      </c>
      <c r="B39" s="15">
        <v>1875.624</v>
      </c>
      <c r="C39" s="17">
        <f t="shared" si="25"/>
        <v>34493.078570118538</v>
      </c>
      <c r="D39" s="15">
        <v>64696.046000000002</v>
      </c>
      <c r="E39" s="15">
        <v>551.5</v>
      </c>
      <c r="F39" s="5">
        <f t="shared" ref="F39:F40" si="27">G39/E39*1000</f>
        <v>21959.56337261101</v>
      </c>
      <c r="G39" s="15">
        <v>12110.699199994973</v>
      </c>
      <c r="H39" s="5">
        <v>595</v>
      </c>
      <c r="I39" s="5">
        <f t="shared" si="0"/>
        <v>20149.579831932773</v>
      </c>
      <c r="J39" s="5">
        <v>11989</v>
      </c>
      <c r="K39" s="5">
        <v>345</v>
      </c>
      <c r="L39" s="5">
        <f t="shared" si="1"/>
        <v>20176.8115942029</v>
      </c>
      <c r="M39" s="5">
        <v>6961</v>
      </c>
      <c r="N39" s="5">
        <v>460.06613333333337</v>
      </c>
      <c r="O39" s="5">
        <f t="shared" si="2"/>
        <v>21789.975879713667</v>
      </c>
      <c r="P39" s="5">
        <v>10024.829948406466</v>
      </c>
    </row>
    <row r="40" spans="1:17" ht="15.75" thickBot="1">
      <c r="A40" s="4" t="s">
        <v>36</v>
      </c>
      <c r="B40" s="15">
        <v>304.5</v>
      </c>
      <c r="C40" s="17">
        <f t="shared" si="25"/>
        <v>669.5615763546798</v>
      </c>
      <c r="D40" s="15">
        <v>203.88150000000002</v>
      </c>
      <c r="E40" s="15">
        <v>142.75</v>
      </c>
      <c r="F40" s="5">
        <f t="shared" si="27"/>
        <v>650.337931627432</v>
      </c>
      <c r="G40" s="15">
        <v>92.835739739815921</v>
      </c>
      <c r="H40" s="5">
        <v>661</v>
      </c>
      <c r="I40" s="5">
        <f t="shared" si="0"/>
        <v>711.04387291981845</v>
      </c>
      <c r="J40" s="5">
        <v>470</v>
      </c>
      <c r="K40" s="5">
        <v>527</v>
      </c>
      <c r="L40" s="5">
        <f t="shared" ref="L40" si="28">+M40/K40*1000</f>
        <v>759.01328273244781</v>
      </c>
      <c r="M40" s="5">
        <v>400</v>
      </c>
      <c r="N40" s="5">
        <v>19.986719787516602</v>
      </c>
      <c r="O40" s="5">
        <f t="shared" si="2"/>
        <v>749.11096345514954</v>
      </c>
      <c r="P40" s="5">
        <v>14.972270916334661</v>
      </c>
    </row>
    <row r="41" spans="1:17" ht="15.75" thickBot="1">
      <c r="A41" s="10" t="s">
        <v>46</v>
      </c>
      <c r="B41" s="10">
        <f t="shared" ref="B41" si="29">SUM(B35:B40)</f>
        <v>204047.91150000002</v>
      </c>
      <c r="C41" s="10"/>
      <c r="D41" s="10">
        <f t="shared" ref="D41" si="30">SUM(D35:D40)</f>
        <v>410470.34019999998</v>
      </c>
      <c r="E41" s="10">
        <f t="shared" ref="E41:G41" si="31">SUM(E35:E40)</f>
        <v>155382.54366666666</v>
      </c>
      <c r="F41" s="10"/>
      <c r="G41" s="10">
        <f t="shared" si="31"/>
        <v>400566.95361748402</v>
      </c>
      <c r="H41" s="10">
        <f>SUM(H35:H40)</f>
        <v>670932.60262966854</v>
      </c>
      <c r="I41" s="10"/>
      <c r="J41" s="10">
        <f>SUM(J35:J40)</f>
        <v>837595.68240125361</v>
      </c>
      <c r="K41" s="10">
        <f>SUM(K35:K40)</f>
        <v>212030</v>
      </c>
      <c r="L41" s="10"/>
      <c r="M41" s="10">
        <f t="shared" ref="M41:P41" si="32">SUM(M35:M40)</f>
        <v>519241</v>
      </c>
      <c r="N41" s="10">
        <f t="shared" si="32"/>
        <v>342169.34285312082</v>
      </c>
      <c r="O41" s="10"/>
      <c r="P41" s="10">
        <f t="shared" si="32"/>
        <v>625703.28971932281</v>
      </c>
    </row>
    <row r="42" spans="1:17" ht="15.75" thickBot="1"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</row>
    <row r="43" spans="1:17" ht="15.75" thickBot="1">
      <c r="A43" s="13" t="s">
        <v>38</v>
      </c>
      <c r="B43" s="14">
        <f t="shared" ref="B43:D43" si="33">B41+B34+B26+B17+B11</f>
        <v>2180359.5242999997</v>
      </c>
      <c r="C43" s="14">
        <f t="shared" si="33"/>
        <v>0</v>
      </c>
      <c r="D43" s="14">
        <f t="shared" si="33"/>
        <v>8514734.4878596365</v>
      </c>
      <c r="E43" s="14">
        <f t="shared" ref="E43:G43" si="34">E41+E34+E26+E17+E11</f>
        <v>2065825.5061666667</v>
      </c>
      <c r="F43" s="14"/>
      <c r="G43" s="14">
        <f t="shared" si="34"/>
        <v>8926028.5774440113</v>
      </c>
      <c r="H43" s="14">
        <f>H41+H34+H26+H17+H11</f>
        <v>2779988.7058313265</v>
      </c>
      <c r="I43" s="14">
        <f t="shared" ref="I43:P43" si="35">I41+I34+I26+I17+I11</f>
        <v>0</v>
      </c>
      <c r="J43" s="14">
        <f t="shared" si="35"/>
        <v>8983003.566632783</v>
      </c>
      <c r="K43" s="14">
        <f t="shared" si="35"/>
        <v>2034002</v>
      </c>
      <c r="L43" s="14">
        <f t="shared" si="35"/>
        <v>0</v>
      </c>
      <c r="M43" s="14">
        <f t="shared" si="35"/>
        <v>9093669</v>
      </c>
      <c r="N43" s="14">
        <f t="shared" si="35"/>
        <v>2402001.5201549684</v>
      </c>
      <c r="O43" s="14">
        <f t="shared" si="35"/>
        <v>0</v>
      </c>
      <c r="P43" s="14">
        <f t="shared" si="35"/>
        <v>9300525.0035513192</v>
      </c>
    </row>
    <row r="45" spans="1:17">
      <c r="A45" t="s">
        <v>48</v>
      </c>
    </row>
    <row r="46" spans="1:17">
      <c r="A46" s="20" t="s">
        <v>49</v>
      </c>
      <c r="J46" s="2"/>
      <c r="K46" s="2"/>
      <c r="L46" s="2"/>
    </row>
    <row r="47" spans="1:17">
      <c r="A47" s="20" t="s">
        <v>50</v>
      </c>
    </row>
    <row r="48" spans="1:17">
      <c r="A48" s="20" t="s">
        <v>51</v>
      </c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</row>
  </sheetData>
  <mergeCells count="7">
    <mergeCell ref="A1:P1"/>
    <mergeCell ref="H2:J2"/>
    <mergeCell ref="K2:M2"/>
    <mergeCell ref="N2:P2"/>
    <mergeCell ref="E2:G2"/>
    <mergeCell ref="B2:D2"/>
    <mergeCell ref="A2:A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Stat_Production_Agric</vt:lpstr>
      <vt:lpstr>Feuil2</vt:lpstr>
      <vt:lpstr>Feuil3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2013-10-30T07:02:17Z</dcterms:created>
  <dcterms:modified xsi:type="dcterms:W3CDTF">2013-11-06T05:35:30Z</dcterms:modified>
</cp:coreProperties>
</file>